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<sst xmlns="http://schemas.openxmlformats.org/spreadsheetml/2006/main" count="42" uniqueCount="40">
  <si>
    <t>Калькуляция</t>
  </si>
  <si>
    <t>Наименование статей затрат</t>
  </si>
  <si>
    <t>Основная зарплата</t>
  </si>
  <si>
    <t>Дополнительная зарплата</t>
  </si>
  <si>
    <t>Отчисления в фонд занятости</t>
  </si>
  <si>
    <t>Чрезвычайный налог</t>
  </si>
  <si>
    <t>Отчисления в дорожный фонд</t>
  </si>
  <si>
    <t>Накладные расходы</t>
  </si>
  <si>
    <t>Норматив рентабельности</t>
  </si>
  <si>
    <t>Прибыль</t>
  </si>
  <si>
    <t>Оптовая цена</t>
  </si>
  <si>
    <t>Добавленная стоимость</t>
  </si>
  <si>
    <t>Отпускная цена</t>
  </si>
  <si>
    <r>
      <t xml:space="preserve">Наименование продукции </t>
    </r>
    <r>
      <rPr>
        <b/>
        <i/>
        <sz val="8.5"/>
        <color indexed="8"/>
        <rFont val="Times New Roman"/>
        <family val="1"/>
      </rPr>
      <t>Ваза</t>
    </r>
  </si>
  <si>
    <r>
      <t xml:space="preserve">Калькуляционная единица </t>
    </r>
    <r>
      <rPr>
        <b/>
        <i/>
        <sz val="8.5"/>
        <color indexed="8"/>
        <rFont val="Times New Roman"/>
        <family val="1"/>
      </rPr>
      <t>штука</t>
    </r>
  </si>
  <si>
    <t>№ п./п.</t>
  </si>
  <si>
    <t>Сумма(руб.)</t>
  </si>
  <si>
    <t>Сырье и материалы</t>
  </si>
  <si>
    <t>Отчисления на соц.страхование</t>
  </si>
  <si>
    <t>Отч. на детск. дошк. учреждения</t>
  </si>
  <si>
    <t>Производственная себестоимость</t>
  </si>
  <si>
    <t>Материальные затраты (сумма)</t>
  </si>
  <si>
    <t>Налог на добавленную стоимость</t>
  </si>
  <si>
    <t>Оптовая цена  с НДС</t>
  </si>
  <si>
    <t>Отчисления в фонд жил. стр-ва</t>
  </si>
  <si>
    <t>Экономист________Иванова В. B.</t>
  </si>
  <si>
    <t>Приближенное решение уравнения F(x)=0</t>
  </si>
  <si>
    <t xml:space="preserve"> методом половинного деления.</t>
  </si>
  <si>
    <t>Исходные данные</t>
  </si>
  <si>
    <t>Результаты вычислений</t>
  </si>
  <si>
    <t>a</t>
  </si>
  <si>
    <t>x</t>
  </si>
  <si>
    <t>F(x)</t>
  </si>
  <si>
    <t>b</t>
  </si>
  <si>
    <t>N</t>
  </si>
  <si>
    <t>h</t>
  </si>
  <si>
    <t>Погрешность</t>
  </si>
  <si>
    <r>
      <t>Приближенное значение корня</t>
    </r>
    <r>
      <rPr>
        <sz val="9"/>
        <color indexed="8"/>
        <rFont val="Times New Roman"/>
        <family val="1"/>
      </rPr>
      <t>.</t>
    </r>
  </si>
  <si>
    <t>Результат подстановки приближен-ного значения корня в уравнение.</t>
  </si>
  <si>
    <t>cos(x+5)-x^3=0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</si>
</sst>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</numFmts>
  <fonts count="11">
    <font>
      <sz val="10"/>
      <name val="Arial Cyr"/>
      <family val="0"/>
    </font>
    <font>
      <sz val="8.5"/>
      <name val="Times New Roman"/>
      <family val="1"/>
    </font>
    <font>
      <b/>
      <sz val="8.5"/>
      <name val="Times New Roman"/>
      <family val="1"/>
    </font>
    <font>
      <b/>
      <sz val="8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b/>
      <i/>
      <sz val="8.5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9" fillId="0" borderId="9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68" fontId="9" fillId="0" borderId="9" xfId="0" applyNumberFormat="1" applyFont="1" applyBorder="1" applyAlignment="1">
      <alignment vertical="top" wrapText="1"/>
    </xf>
    <xf numFmtId="168" fontId="10" fillId="0" borderId="1" xfId="0" applyNumberFormat="1" applyFont="1" applyBorder="1" applyAlignment="1">
      <alignment horizontal="right" vertical="top" wrapText="1"/>
    </xf>
    <xf numFmtId="168" fontId="10" fillId="0" borderId="13" xfId="0" applyNumberFormat="1" applyFont="1" applyBorder="1" applyAlignment="1">
      <alignment horizontal="right" vertical="top" wrapText="1"/>
    </xf>
    <xf numFmtId="168" fontId="10" fillId="0" borderId="14" xfId="0" applyNumberFormat="1" applyFont="1" applyBorder="1" applyAlignment="1">
      <alignment horizontal="right" vertical="top" wrapText="1"/>
    </xf>
    <xf numFmtId="168" fontId="9" fillId="0" borderId="15" xfId="0" applyNumberFormat="1" applyFont="1" applyBorder="1" applyAlignment="1">
      <alignment vertical="top" wrapText="1"/>
    </xf>
    <xf numFmtId="168" fontId="9" fillId="0" borderId="16" xfId="0" applyNumberFormat="1" applyFont="1" applyBorder="1" applyAlignment="1">
      <alignment vertical="top" wrapText="1"/>
    </xf>
    <xf numFmtId="168" fontId="9" fillId="0" borderId="17" xfId="0" applyNumberFormat="1" applyFont="1" applyBorder="1" applyAlignment="1">
      <alignment vertical="top" wrapText="1"/>
    </xf>
    <xf numFmtId="168" fontId="9" fillId="0" borderId="4" xfId="0" applyNumberFormat="1" applyFont="1" applyBorder="1" applyAlignment="1">
      <alignment vertical="top" wrapText="1"/>
    </xf>
    <xf numFmtId="168" fontId="9" fillId="0" borderId="18" xfId="0" applyNumberFormat="1" applyFont="1" applyBorder="1" applyAlignment="1">
      <alignment vertical="top" wrapText="1"/>
    </xf>
    <xf numFmtId="168" fontId="9" fillId="0" borderId="1" xfId="0" applyNumberFormat="1" applyFont="1" applyBorder="1" applyAlignment="1">
      <alignment vertical="top" wrapText="1"/>
    </xf>
    <xf numFmtId="168" fontId="10" fillId="0" borderId="9" xfId="0" applyNumberFormat="1" applyFont="1" applyBorder="1" applyAlignment="1">
      <alignment vertical="top" wrapText="1"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7">
      <selection activeCell="D21" sqref="D21"/>
    </sheetView>
  </sheetViews>
  <sheetFormatPr defaultColWidth="9.00390625" defaultRowHeight="12.75"/>
  <cols>
    <col min="1" max="1" width="12.00390625" style="0" customWidth="1"/>
    <col min="2" max="2" width="13.75390625" style="0" customWidth="1"/>
    <col min="3" max="3" width="20.00390625" style="0" customWidth="1"/>
    <col min="4" max="4" width="12.375" style="0" customWidth="1"/>
  </cols>
  <sheetData>
    <row r="1" spans="1:4" ht="12.75">
      <c r="A1" s="6"/>
      <c r="B1" s="7" t="s">
        <v>0</v>
      </c>
      <c r="C1" s="8"/>
      <c r="D1" s="16"/>
    </row>
    <row r="2" spans="1:3" ht="22.5">
      <c r="A2" s="9"/>
      <c r="B2" s="10" t="s">
        <v>13</v>
      </c>
      <c r="C2" s="11"/>
    </row>
    <row r="3" spans="1:3" ht="22.5">
      <c r="A3" s="9"/>
      <c r="B3" s="10" t="s">
        <v>14</v>
      </c>
      <c r="C3" s="11"/>
    </row>
    <row r="4" spans="1:3" ht="22.5">
      <c r="A4" s="9" t="s">
        <v>15</v>
      </c>
      <c r="B4" s="10" t="s">
        <v>1</v>
      </c>
      <c r="C4" s="11" t="s">
        <v>16</v>
      </c>
    </row>
    <row r="5" spans="1:3" ht="22.5">
      <c r="A5" s="9">
        <v>1</v>
      </c>
      <c r="B5" s="10" t="s">
        <v>17</v>
      </c>
      <c r="C5" s="11">
        <v>350000</v>
      </c>
    </row>
    <row r="6" spans="1:3" ht="22.5">
      <c r="A6" s="9">
        <v>2</v>
      </c>
      <c r="B6" s="10" t="s">
        <v>2</v>
      </c>
      <c r="C6" s="11">
        <v>24000</v>
      </c>
    </row>
    <row r="7" spans="1:3" ht="22.5">
      <c r="A7" s="9">
        <v>3</v>
      </c>
      <c r="B7" s="10" t="s">
        <v>3</v>
      </c>
      <c r="C7" s="11">
        <f>0.1*C6</f>
        <v>2400</v>
      </c>
    </row>
    <row r="8" spans="1:3" ht="22.5">
      <c r="A8" s="9">
        <v>4</v>
      </c>
      <c r="B8" s="10" t="s">
        <v>4</v>
      </c>
      <c r="C8" s="11">
        <f>0.01*(C6+C7)</f>
        <v>264</v>
      </c>
    </row>
    <row r="9" spans="1:3" ht="22.5">
      <c r="A9" s="9">
        <v>5</v>
      </c>
      <c r="B9" s="10" t="s">
        <v>18</v>
      </c>
      <c r="C9" s="11">
        <f>0.35*(C6+C7)</f>
        <v>9240</v>
      </c>
    </row>
    <row r="10" spans="1:3" ht="22.5">
      <c r="A10" s="9">
        <v>6</v>
      </c>
      <c r="B10" s="10" t="s">
        <v>5</v>
      </c>
      <c r="C10" s="11">
        <f>0.08*(C6+C7)</f>
        <v>2112</v>
      </c>
    </row>
    <row r="11" spans="1:3" ht="22.5">
      <c r="A11" s="9">
        <v>7</v>
      </c>
      <c r="B11" s="10" t="s">
        <v>19</v>
      </c>
      <c r="C11" s="11">
        <f>0.05*(C6+C7)</f>
        <v>1320</v>
      </c>
    </row>
    <row r="12" spans="1:3" ht="22.5">
      <c r="A12" s="9">
        <v>8</v>
      </c>
      <c r="B12" s="10" t="s">
        <v>6</v>
      </c>
      <c r="C12" s="11">
        <f>0.01*C17</f>
        <v>5931.9474216380195</v>
      </c>
    </row>
    <row r="13" spans="1:3" ht="22.5">
      <c r="A13" s="9">
        <v>9</v>
      </c>
      <c r="B13" s="10" t="s">
        <v>7</v>
      </c>
      <c r="C13" s="11">
        <f>6*C6</f>
        <v>144000</v>
      </c>
    </row>
    <row r="14" spans="1:3" ht="22.5">
      <c r="A14" s="9">
        <v>10</v>
      </c>
      <c r="B14" s="10" t="s">
        <v>20</v>
      </c>
      <c r="C14" s="11">
        <f>SUM(C5:C13)</f>
        <v>539267.9474216381</v>
      </c>
    </row>
    <row r="15" spans="1:3" ht="21" customHeight="1">
      <c r="A15" s="9">
        <v>11</v>
      </c>
      <c r="B15" s="10" t="s">
        <v>8</v>
      </c>
      <c r="C15" s="11">
        <v>0.1</v>
      </c>
    </row>
    <row r="16" spans="1:3" ht="21" customHeight="1">
      <c r="A16" s="9">
        <v>12</v>
      </c>
      <c r="B16" s="10" t="s">
        <v>9</v>
      </c>
      <c r="C16" s="11">
        <f>C14*C15</f>
        <v>53926.79474216381</v>
      </c>
    </row>
    <row r="17" spans="1:3" ht="18" customHeight="1">
      <c r="A17" s="9">
        <v>13</v>
      </c>
      <c r="B17" s="10" t="s">
        <v>10</v>
      </c>
      <c r="C17" s="11">
        <f>C14+C16</f>
        <v>593194.7421638019</v>
      </c>
    </row>
    <row r="18" spans="1:3" ht="22.5">
      <c r="A18" s="9">
        <v>14</v>
      </c>
      <c r="B18" s="10" t="s">
        <v>21</v>
      </c>
      <c r="C18" s="11">
        <f>C5+C10+C11+C12+0.26*C13</f>
        <v>396803.947421638</v>
      </c>
    </row>
    <row r="19" spans="1:3" ht="22.5">
      <c r="A19" s="9">
        <v>15</v>
      </c>
      <c r="B19" s="10" t="s">
        <v>11</v>
      </c>
      <c r="C19" s="11">
        <f>C17-C18</f>
        <v>196390.7947421639</v>
      </c>
    </row>
    <row r="20" spans="1:3" ht="33.75">
      <c r="A20" s="9">
        <v>16</v>
      </c>
      <c r="B20" s="10" t="s">
        <v>22</v>
      </c>
      <c r="C20" s="11">
        <f>0.2*C19</f>
        <v>39278.158948432785</v>
      </c>
    </row>
    <row r="21" spans="1:3" ht="22.5">
      <c r="A21" s="9">
        <v>17</v>
      </c>
      <c r="B21" s="10" t="s">
        <v>23</v>
      </c>
      <c r="C21" s="11">
        <f>C17+C20</f>
        <v>632472.9011122347</v>
      </c>
    </row>
    <row r="22" spans="1:3" ht="22.5">
      <c r="A22" s="9">
        <v>18</v>
      </c>
      <c r="B22" s="10" t="s">
        <v>24</v>
      </c>
      <c r="C22" s="11">
        <f>0.05*C23</f>
        <v>33288.047426959725</v>
      </c>
    </row>
    <row r="23" spans="1:3" ht="12.75">
      <c r="A23" s="9">
        <v>19</v>
      </c>
      <c r="B23" s="10" t="s">
        <v>12</v>
      </c>
      <c r="C23" s="11">
        <f>C21+C22</f>
        <v>665760.9485391944</v>
      </c>
    </row>
    <row r="24" spans="1:3" ht="13.5" thickBot="1">
      <c r="A24" s="12"/>
      <c r="B24" s="13"/>
      <c r="C24" s="1"/>
    </row>
    <row r="25" spans="1:3" ht="22.5">
      <c r="A25" s="10"/>
      <c r="B25" s="10" t="s">
        <v>25</v>
      </c>
      <c r="C25" s="10"/>
    </row>
    <row r="26" spans="1:3" ht="12.75">
      <c r="A26" s="14"/>
      <c r="B26" s="15"/>
      <c r="C26" s="15"/>
    </row>
    <row r="27" spans="1:3" ht="12.75">
      <c r="A27" s="2"/>
      <c r="B27" s="3"/>
      <c r="C27" s="3"/>
    </row>
    <row r="28" spans="1:3" ht="12.75">
      <c r="A28" s="4"/>
      <c r="B28" s="5"/>
      <c r="C28" s="3"/>
    </row>
    <row r="29" spans="1:3" ht="12.75">
      <c r="A29" s="2"/>
      <c r="B29" s="3"/>
      <c r="C29" s="3"/>
    </row>
    <row r="30" spans="1:3" ht="12.75">
      <c r="A30" s="2"/>
      <c r="B30" s="3"/>
      <c r="C30" s="3"/>
    </row>
    <row r="31" spans="1:3" ht="12.75">
      <c r="A31" s="4"/>
      <c r="B31" s="5"/>
      <c r="C31" s="3"/>
    </row>
    <row r="32" spans="1:3" ht="12.75">
      <c r="A32" s="2"/>
      <c r="B32" s="3"/>
      <c r="C32" s="3"/>
    </row>
    <row r="33" spans="1:3" ht="12.75">
      <c r="A33" s="2"/>
      <c r="B33" s="3"/>
      <c r="C33" s="3"/>
    </row>
    <row r="34" spans="1:3" ht="12.75">
      <c r="A34" s="2"/>
      <c r="B34" s="3"/>
      <c r="C34" s="3"/>
    </row>
    <row r="35" spans="1:3" ht="12.75">
      <c r="A35" s="2"/>
      <c r="B35" s="3"/>
      <c r="C35" s="3"/>
    </row>
    <row r="36" spans="1:3" ht="12.75">
      <c r="A36" s="2"/>
      <c r="B36" s="3"/>
      <c r="C36" s="3"/>
    </row>
    <row r="37" spans="1:3" ht="12.75">
      <c r="A37" s="4"/>
      <c r="B37" s="5"/>
      <c r="C37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2"/>
  <sheetViews>
    <sheetView tabSelected="1" workbookViewId="0" topLeftCell="A1">
      <selection activeCell="D22" sqref="D22"/>
    </sheetView>
  </sheetViews>
  <sheetFormatPr defaultColWidth="9.00390625" defaultRowHeight="12.75"/>
  <cols>
    <col min="2" max="2" width="15.75390625" style="0" customWidth="1"/>
    <col min="3" max="3" width="17.25390625" style="0" customWidth="1"/>
    <col min="4" max="4" width="16.25390625" style="0" customWidth="1"/>
    <col min="5" max="5" width="19.25390625" style="0" customWidth="1"/>
  </cols>
  <sheetData>
    <row r="2" ht="12.75">
      <c r="B2" t="s">
        <v>39</v>
      </c>
    </row>
    <row r="3" ht="13.5" thickBot="1"/>
    <row r="4" spans="2:5" ht="12.75" customHeight="1">
      <c r="B4" s="20" t="s">
        <v>26</v>
      </c>
      <c r="C4" s="21"/>
      <c r="D4" s="21"/>
      <c r="E4" s="21"/>
    </row>
    <row r="5" spans="2:5" ht="13.5" thickBot="1">
      <c r="B5" s="22" t="s">
        <v>27</v>
      </c>
      <c r="C5" s="23"/>
      <c r="D5" s="23"/>
      <c r="E5" s="23"/>
    </row>
    <row r="6" spans="2:5" ht="25.5" customHeight="1" thickBot="1">
      <c r="B6" s="24" t="s">
        <v>28</v>
      </c>
      <c r="C6" s="25"/>
      <c r="D6" s="24" t="s">
        <v>29</v>
      </c>
      <c r="E6" s="26"/>
    </row>
    <row r="7" spans="2:5" ht="13.5" thickBot="1">
      <c r="B7" s="17" t="s">
        <v>30</v>
      </c>
      <c r="C7" s="18">
        <v>0.7079</v>
      </c>
      <c r="D7" s="19" t="s">
        <v>31</v>
      </c>
      <c r="E7" s="19" t="s">
        <v>32</v>
      </c>
    </row>
    <row r="8" spans="2:5" ht="13.5" thickBot="1">
      <c r="B8" s="27" t="s">
        <v>33</v>
      </c>
      <c r="C8" s="28">
        <v>0.708</v>
      </c>
      <c r="D8" s="28">
        <f>C7</f>
        <v>0.7079</v>
      </c>
      <c r="E8" s="28">
        <f>COS(D8+0.5)-D8^3</f>
        <v>0.00023886093197583724</v>
      </c>
    </row>
    <row r="9" spans="2:5" ht="13.5" thickBot="1">
      <c r="B9" s="27" t="s">
        <v>34</v>
      </c>
      <c r="C9" s="28">
        <v>10</v>
      </c>
      <c r="D9" s="28">
        <f>D8+$C$10</f>
        <v>0.7079099999999999</v>
      </c>
      <c r="E9" s="28">
        <f aca="true" t="shared" si="0" ref="E9:E18">COS(D9+0.5)-D9^3</f>
        <v>0.00021447830357268494</v>
      </c>
    </row>
    <row r="10" spans="2:5" ht="13.5" thickBot="1">
      <c r="B10" s="27" t="s">
        <v>35</v>
      </c>
      <c r="C10" s="28">
        <f>(C8-C7)/C9</f>
        <v>9.999999999998898E-06</v>
      </c>
      <c r="D10" s="28">
        <f aca="true" t="shared" si="1" ref="D10:D18">D9+$C$10</f>
        <v>0.7079199999999999</v>
      </c>
      <c r="E10" s="28">
        <f t="shared" si="0"/>
        <v>0.0001900952149262447</v>
      </c>
    </row>
    <row r="11" spans="2:5" ht="13.5" thickBot="1">
      <c r="B11" s="27" t="s">
        <v>36</v>
      </c>
      <c r="C11" s="28">
        <v>0.0001</v>
      </c>
      <c r="D11" s="28">
        <f t="shared" si="1"/>
        <v>0.7079299999999998</v>
      </c>
      <c r="E11" s="28">
        <f t="shared" si="0"/>
        <v>0.0001657116660312985</v>
      </c>
    </row>
    <row r="12" spans="2:5" ht="13.5" thickBot="1">
      <c r="B12" s="29"/>
      <c r="C12" s="30"/>
      <c r="D12" s="28">
        <f t="shared" si="1"/>
        <v>0.7079399999999998</v>
      </c>
      <c r="E12" s="28">
        <f t="shared" si="0"/>
        <v>0.00014132765688268378</v>
      </c>
    </row>
    <row r="13" spans="2:5" ht="13.5" thickBot="1">
      <c r="B13" s="29"/>
      <c r="C13" s="30"/>
      <c r="D13" s="28">
        <f t="shared" si="1"/>
        <v>0.7079499999999997</v>
      </c>
      <c r="E13" s="28">
        <f t="shared" si="0"/>
        <v>0.00011694318747540455</v>
      </c>
    </row>
    <row r="14" spans="2:5" ht="24" customHeight="1" thickBot="1">
      <c r="B14" s="31" t="s">
        <v>37</v>
      </c>
      <c r="C14" s="32"/>
      <c r="D14" s="28">
        <f t="shared" si="1"/>
        <v>0.7079599999999997</v>
      </c>
      <c r="E14" s="28">
        <f t="shared" si="0"/>
        <v>9.255825780468685E-05</v>
      </c>
    </row>
    <row r="15" spans="2:5" ht="13.5" thickBot="1">
      <c r="B15" s="27" t="s">
        <v>31</v>
      </c>
      <c r="C15" s="28">
        <f>(C7+C8)/2</f>
        <v>0.70795</v>
      </c>
      <c r="D15" s="28">
        <f t="shared" si="1"/>
        <v>0.7079699999999997</v>
      </c>
      <c r="E15" s="28">
        <f t="shared" si="0"/>
        <v>6.817286786525711E-05</v>
      </c>
    </row>
    <row r="16" spans="2:5" ht="46.5" customHeight="1" thickBot="1">
      <c r="B16" s="33" t="s">
        <v>38</v>
      </c>
      <c r="C16" s="34"/>
      <c r="D16" s="28">
        <f t="shared" si="1"/>
        <v>0.7079799999999996</v>
      </c>
      <c r="E16" s="28">
        <f t="shared" si="0"/>
        <v>4.3787017651786275E-05</v>
      </c>
    </row>
    <row r="17" spans="2:5" ht="13.5" thickBot="1">
      <c r="B17" s="35"/>
      <c r="C17" s="36"/>
      <c r="D17" s="28">
        <f t="shared" si="1"/>
        <v>0.7079899999999996</v>
      </c>
      <c r="E17" s="28">
        <f t="shared" si="0"/>
        <v>1.9400707159444863E-05</v>
      </c>
    </row>
    <row r="18" spans="2:5" ht="13.5" thickBot="1">
      <c r="B18" s="37" t="s">
        <v>32</v>
      </c>
      <c r="C18" s="28">
        <f>COS(C15+0.5)-C15^3</f>
        <v>0.00011694318747507149</v>
      </c>
      <c r="D18" s="28">
        <f t="shared" si="1"/>
        <v>0.7079999999999995</v>
      </c>
      <c r="E18" s="28">
        <f t="shared" si="0"/>
        <v>-4.986063616541081E-06</v>
      </c>
    </row>
    <row r="22" spans="3:4" ht="12.75">
      <c r="C22" s="38">
        <v>0.7081987481806261</v>
      </c>
      <c r="D22">
        <f>COS(C22+0.5)-C22^3</f>
        <v>-0.0004897641856286827</v>
      </c>
    </row>
  </sheetData>
  <mergeCells count="6">
    <mergeCell ref="B14:C14"/>
    <mergeCell ref="B16:C17"/>
    <mergeCell ref="B4:E4"/>
    <mergeCell ref="B5:E5"/>
    <mergeCell ref="B6:C6"/>
    <mergeCell ref="D6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2007-03-16T10:55:42Z</dcterms:created>
  <dcterms:modified xsi:type="dcterms:W3CDTF">2007-03-21T13:03:37Z</dcterms:modified>
  <cp:category/>
  <cp:version/>
  <cp:contentType/>
  <cp:contentStatus/>
</cp:coreProperties>
</file>